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平成25年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<sst xmlns="http://schemas.openxmlformats.org/spreadsheetml/2006/main" count="79" uniqueCount="31">
  <si>
    <t>普通</t>
  </si>
  <si>
    <t>貨物</t>
  </si>
  <si>
    <t>乗用</t>
  </si>
  <si>
    <t>小型</t>
  </si>
  <si>
    <t>特種</t>
  </si>
  <si>
    <t>大型</t>
  </si>
  <si>
    <t>特殊</t>
  </si>
  <si>
    <t>合計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</si>
  <si>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</si>
  <si>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</si>
  <si>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</si>
  <si>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</si>
  <si>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</si>
  <si>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</si>
  <si>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</si>
  <si>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</si>
  <si>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</si>
  <si>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</si>
  <si>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</si>
  <si>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</si>
  <si>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前年比</t>
  </si>
  <si>
    <t>上半期計</t>
  </si>
  <si>
    <t>下半期計</t>
  </si>
  <si>
    <t>バス</t>
  </si>
  <si>
    <t>※ 被けん引車は、普通貨物に含む。</t>
  </si>
  <si>
    <t>軽貨物</t>
  </si>
  <si>
    <t>軽乗用</t>
  </si>
  <si>
    <t>軽自動車計</t>
  </si>
  <si>
    <t>青森県の中古車登録・届出台数状況</t>
  </si>
  <si>
    <t>24年</t>
  </si>
  <si>
    <t>25年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</si>
</sst>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;[Red]\-#,##0.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u val="single"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600291252136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38" fontId="5" fillId="0" borderId="10" xfId="48" applyFont="1" applyBorder="1" applyAlignment="1">
      <alignment horizontal="right" vertical="center"/>
    </xf>
    <xf numFmtId="38" fontId="5" fillId="0" borderId="11" xfId="48" applyFont="1" applyBorder="1" applyAlignment="1">
      <alignment horizontal="right" vertical="center"/>
    </xf>
    <xf numFmtId="38" fontId="4" fillId="34" borderId="12" xfId="48" applyFont="1" applyFill="1" applyBorder="1" applyAlignment="1">
      <alignment horizontal="right" vertical="center"/>
    </xf>
    <xf numFmtId="177" fontId="5" fillId="0" borderId="10" xfId="48" applyNumberFormat="1" applyFont="1" applyBorder="1" applyAlignment="1">
      <alignment horizontal="right" vertical="center"/>
    </xf>
    <xf numFmtId="177" fontId="5" fillId="0" borderId="11" xfId="48" applyNumberFormat="1" applyFont="1" applyBorder="1" applyAlignment="1">
      <alignment horizontal="right" vertical="center"/>
    </xf>
    <xf numFmtId="177" fontId="4" fillId="34" borderId="12" xfId="48" applyNumberFormat="1" applyFont="1" applyFill="1" applyBorder="1" applyAlignment="1">
      <alignment horizontal="right" vertical="center"/>
    </xf>
    <xf numFmtId="177" fontId="5" fillId="0" borderId="13" xfId="48" applyNumberFormat="1" applyFont="1" applyBorder="1" applyAlignment="1">
      <alignment horizontal="right" vertical="center"/>
    </xf>
    <xf numFmtId="177" fontId="5" fillId="0" borderId="14" xfId="48" applyNumberFormat="1" applyFont="1" applyBorder="1" applyAlignment="1">
      <alignment horizontal="right" vertical="center"/>
    </xf>
    <xf numFmtId="38" fontId="4" fillId="34" borderId="15" xfId="48" applyFont="1" applyFill="1" applyBorder="1" applyAlignment="1">
      <alignment horizontal="right" vertical="center"/>
    </xf>
    <xf numFmtId="177" fontId="4" fillId="34" borderId="15" xfId="48" applyNumberFormat="1" applyFont="1" applyFill="1" applyBorder="1" applyAlignment="1">
      <alignment horizontal="right" vertical="center"/>
    </xf>
    <xf numFmtId="38" fontId="5" fillId="0" borderId="16" xfId="48" applyFont="1" applyBorder="1" applyAlignment="1">
      <alignment horizontal="right" vertical="center"/>
    </xf>
    <xf numFmtId="38" fontId="5" fillId="0" borderId="17" xfId="48" applyFont="1" applyBorder="1" applyAlignment="1">
      <alignment horizontal="right" vertical="center"/>
    </xf>
    <xf numFmtId="0" fontId="3" fillId="33" borderId="0" xfId="0" applyFont="1" applyFill="1" applyAlignment="1">
      <alignment horizontal="center" vertical="center"/>
    </xf>
    <xf numFmtId="0" fontId="5" fillId="33" borderId="18" xfId="0" applyFont="1" applyFill="1" applyBorder="1" applyAlignment="1">
      <alignment horizontal="distributed" vertical="center"/>
    </xf>
    <xf numFmtId="0" fontId="5" fillId="33" borderId="19" xfId="0" applyFont="1" applyFill="1" applyBorder="1" applyAlignment="1">
      <alignment horizontal="distributed" vertical="center"/>
    </xf>
    <xf numFmtId="0" fontId="5" fillId="33" borderId="13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horizontal="distributed" vertical="center" wrapText="1"/>
    </xf>
    <xf numFmtId="0" fontId="5" fillId="33" borderId="17" xfId="0" applyFont="1" applyFill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4" fillId="34" borderId="12" xfId="0" applyFont="1" applyFill="1" applyBorder="1" applyAlignment="1">
      <alignment horizontal="distributed" vertical="center"/>
    </xf>
    <xf numFmtId="0" fontId="6" fillId="33" borderId="0" xfId="0" applyFont="1" applyFill="1" applyAlignment="1">
      <alignment vertical="center"/>
    </xf>
    <xf numFmtId="38" fontId="5" fillId="0" borderId="20" xfId="48" applyFont="1" applyBorder="1" applyAlignment="1">
      <alignment vertical="center"/>
    </xf>
    <xf numFmtId="38" fontId="5" fillId="0" borderId="21" xfId="48" applyFont="1" applyBorder="1" applyAlignment="1">
      <alignment vertical="center"/>
    </xf>
    <xf numFmtId="38" fontId="4" fillId="34" borderId="12" xfId="48" applyFont="1" applyFill="1" applyBorder="1" applyAlignment="1">
      <alignment vertical="center"/>
    </xf>
    <xf numFmtId="177" fontId="5" fillId="0" borderId="20" xfId="48" applyNumberFormat="1" applyFont="1" applyBorder="1" applyAlignment="1">
      <alignment horizontal="right" vertical="center"/>
    </xf>
    <xf numFmtId="177" fontId="5" fillId="0" borderId="21" xfId="48" applyNumberFormat="1" applyFont="1" applyBorder="1" applyAlignment="1">
      <alignment horizontal="right" vertical="center"/>
    </xf>
    <xf numFmtId="177" fontId="5" fillId="0" borderId="22" xfId="48" applyNumberFormat="1" applyFont="1" applyBorder="1" applyAlignment="1">
      <alignment horizontal="right" vertical="center"/>
    </xf>
    <xf numFmtId="177" fontId="5" fillId="0" borderId="23" xfId="48" applyNumberFormat="1" applyFont="1" applyBorder="1" applyAlignment="1">
      <alignment horizontal="right" vertical="center"/>
    </xf>
    <xf numFmtId="38" fontId="5" fillId="0" borderId="24" xfId="48" applyFont="1" applyBorder="1" applyAlignment="1">
      <alignment vertical="center"/>
    </xf>
    <xf numFmtId="38" fontId="5" fillId="0" borderId="25" xfId="48" applyFont="1" applyBorder="1" applyAlignment="1">
      <alignment vertical="center"/>
    </xf>
    <xf numFmtId="0" fontId="4" fillId="35" borderId="12" xfId="0" applyFont="1" applyFill="1" applyBorder="1" applyAlignment="1">
      <alignment horizontal="distributed" vertical="center"/>
    </xf>
    <xf numFmtId="38" fontId="4" fillId="35" borderId="12" xfId="48" applyFont="1" applyFill="1" applyBorder="1" applyAlignment="1">
      <alignment horizontal="right" vertical="center"/>
    </xf>
    <xf numFmtId="38" fontId="4" fillId="35" borderId="15" xfId="48" applyFont="1" applyFill="1" applyBorder="1" applyAlignment="1">
      <alignment horizontal="right" vertical="center"/>
    </xf>
    <xf numFmtId="38" fontId="4" fillId="35" borderId="12" xfId="48" applyFont="1" applyFill="1" applyBorder="1" applyAlignment="1">
      <alignment vertical="center"/>
    </xf>
    <xf numFmtId="177" fontId="4" fillId="35" borderId="12" xfId="48" applyNumberFormat="1" applyFont="1" applyFill="1" applyBorder="1" applyAlignment="1">
      <alignment horizontal="right" vertical="center"/>
    </xf>
    <xf numFmtId="177" fontId="4" fillId="35" borderId="15" xfId="48" applyNumberFormat="1" applyFont="1" applyFill="1" applyBorder="1" applyAlignment="1">
      <alignment horizontal="right" vertical="center"/>
    </xf>
    <xf numFmtId="0" fontId="4" fillId="34" borderId="26" xfId="0" applyFont="1" applyFill="1" applyBorder="1" applyAlignment="1">
      <alignment horizontal="distributed" vertical="center"/>
    </xf>
    <xf numFmtId="0" fontId="4" fillId="34" borderId="27" xfId="0" applyFont="1" applyFill="1" applyBorder="1" applyAlignment="1">
      <alignment horizontal="distributed" vertical="center"/>
    </xf>
    <xf numFmtId="0" fontId="3" fillId="33" borderId="0" xfId="0" applyFont="1" applyFill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4" fillId="34" borderId="12" xfId="0" applyFont="1" applyFill="1" applyBorder="1" applyAlignment="1">
      <alignment horizontal="distributed" vertical="center"/>
    </xf>
    <xf numFmtId="0" fontId="7" fillId="35" borderId="12" xfId="0" applyFont="1" applyFill="1" applyBorder="1" applyAlignment="1">
      <alignment horizontal="distributed" vertical="center"/>
    </xf>
    <xf numFmtId="0" fontId="4" fillId="35" borderId="26" xfId="0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19125"/>
          <a:ext cx="13049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showZeros="0" tabSelected="1" zoomScalePageLayoutView="0" workbookViewId="0" topLeftCell="A1">
      <selection activeCell="A1" sqref="A1:N1"/>
    </sheetView>
  </sheetViews>
  <sheetFormatPr defaultColWidth="9.00390625" defaultRowHeight="13.5"/>
  <cols>
    <col min="1" max="1" width="8.875" style="1" customWidth="1"/>
    <col min="2" max="2" width="8.50390625" style="1" customWidth="1"/>
    <col min="3" max="9" width="9.00390625" style="1" customWidth="1"/>
    <col min="10" max="10" width="10.25390625" style="1" customWidth="1"/>
    <col min="11" max="12" width="9.00390625" style="1" customWidth="1"/>
    <col min="13" max="14" width="10.25390625" style="1" customWidth="1"/>
    <col min="15" max="16384" width="9.00390625" style="1" customWidth="1"/>
  </cols>
  <sheetData>
    <row r="1" spans="1:14" ht="17.25">
      <c r="A1" s="43" t="s">
        <v>28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7.25">
      <c r="A2" s="15"/>
      <c r="B2" s="15"/>
      <c r="C2" s="15"/>
      <c r="D2" s="25"/>
      <c r="E2" s="15"/>
      <c r="F2" s="15"/>
      <c r="G2" s="15"/>
      <c r="H2" s="15"/>
      <c r="I2" s="15"/>
      <c r="J2" s="15"/>
      <c r="K2" s="2"/>
      <c r="L2" s="2"/>
      <c r="M2" s="2"/>
      <c r="N2" s="2"/>
    </row>
    <row r="3" spans="1:14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" customHeight="1" thickBot="1" thickTop="1">
      <c r="A4" s="44"/>
      <c r="B4" s="47"/>
      <c r="C4" s="16" t="s">
        <v>0</v>
      </c>
      <c r="D4" s="49" t="s">
        <v>23</v>
      </c>
      <c r="E4" s="18" t="s">
        <v>0</v>
      </c>
      <c r="F4" s="18" t="s">
        <v>3</v>
      </c>
      <c r="G4" s="18" t="s">
        <v>3</v>
      </c>
      <c r="H4" s="49" t="s">
        <v>4</v>
      </c>
      <c r="I4" s="20" t="s">
        <v>5</v>
      </c>
      <c r="J4" s="41" t="s">
        <v>7</v>
      </c>
      <c r="K4" s="51" t="s">
        <v>25</v>
      </c>
      <c r="L4" s="52" t="s">
        <v>26</v>
      </c>
      <c r="M4" s="53" t="s">
        <v>27</v>
      </c>
      <c r="N4" s="54" t="s">
        <v>7</v>
      </c>
    </row>
    <row r="5" spans="1:14" ht="18" customHeight="1" thickBot="1" thickTop="1">
      <c r="A5" s="46"/>
      <c r="B5" s="48"/>
      <c r="C5" s="17" t="s">
        <v>1</v>
      </c>
      <c r="D5" s="50"/>
      <c r="E5" s="19" t="s">
        <v>2</v>
      </c>
      <c r="F5" s="19" t="s">
        <v>1</v>
      </c>
      <c r="G5" s="19" t="s">
        <v>2</v>
      </c>
      <c r="H5" s="50"/>
      <c r="I5" s="21" t="s">
        <v>6</v>
      </c>
      <c r="J5" s="42"/>
      <c r="K5" s="51"/>
      <c r="L5" s="52"/>
      <c r="M5" s="53"/>
      <c r="N5" s="54"/>
    </row>
    <row r="6" spans="1:14" ht="22.5" customHeight="1" thickBot="1" thickTop="1">
      <c r="A6" s="44" t="s">
        <v>8</v>
      </c>
      <c r="B6" s="23" t="s">
        <v>30</v>
      </c>
      <c r="C6" s="3">
        <v>152</v>
      </c>
      <c r="D6" s="3">
        <v>11</v>
      </c>
      <c r="E6" s="3">
        <v>999</v>
      </c>
      <c r="F6" s="3">
        <v>204</v>
      </c>
      <c r="G6" s="3">
        <v>1404</v>
      </c>
      <c r="H6" s="3">
        <v>82</v>
      </c>
      <c r="I6" s="4">
        <v>39</v>
      </c>
      <c r="J6" s="5">
        <f>SUM(C6:I6)</f>
        <v>2891</v>
      </c>
      <c r="K6" s="26">
        <v>778</v>
      </c>
      <c r="L6" s="27">
        <v>2310</v>
      </c>
      <c r="M6" s="28">
        <f>SUM(K6:L6)</f>
        <v>3088</v>
      </c>
      <c r="N6" s="38">
        <f>SUM(M6,J6)</f>
        <v>5979</v>
      </c>
    </row>
    <row r="7" spans="1:14" ht="22.5" customHeight="1" thickBot="1" thickTop="1">
      <c r="A7" s="45"/>
      <c r="B7" s="23" t="s">
        <v>29</v>
      </c>
      <c r="C7" s="3">
        <v>116</v>
      </c>
      <c r="D7" s="3">
        <v>10</v>
      </c>
      <c r="E7" s="3">
        <v>986</v>
      </c>
      <c r="F7" s="3">
        <v>175</v>
      </c>
      <c r="G7" s="3">
        <v>1355</v>
      </c>
      <c r="H7" s="3">
        <v>53</v>
      </c>
      <c r="I7" s="4">
        <v>18</v>
      </c>
      <c r="J7" s="5">
        <f aca="true" t="shared" si="0" ref="J7:J49">SUM(C7:I7)</f>
        <v>2713</v>
      </c>
      <c r="K7" s="26">
        <v>806</v>
      </c>
      <c r="L7" s="27">
        <v>2133</v>
      </c>
      <c r="M7" s="28">
        <f>SUM(K7:L7)</f>
        <v>2939</v>
      </c>
      <c r="N7" s="38">
        <f>SUM(M7,J7)</f>
        <v>5652</v>
      </c>
    </row>
    <row r="8" spans="1:14" ht="22.5" customHeight="1" thickBot="1" thickTop="1">
      <c r="A8" s="46"/>
      <c r="B8" s="23" t="s">
        <v>20</v>
      </c>
      <c r="C8" s="6">
        <f>IF(C6=0,0,IF(C7=0,0,C6/C7*100))</f>
        <v>131.0344827586207</v>
      </c>
      <c r="D8" s="6">
        <f aca="true" t="shared" si="1" ref="D8:K8">IF(D6=0,0,IF(D7=0,0,D6/D7*100))</f>
        <v>110.00000000000001</v>
      </c>
      <c r="E8" s="6">
        <f t="shared" si="1"/>
        <v>101.3184584178499</v>
      </c>
      <c r="F8" s="6">
        <f t="shared" si="1"/>
        <v>116.57142857142857</v>
      </c>
      <c r="G8" s="6">
        <f t="shared" si="1"/>
        <v>103.61623616236162</v>
      </c>
      <c r="H8" s="6">
        <f t="shared" si="1"/>
        <v>154.7169811320755</v>
      </c>
      <c r="I8" s="7">
        <f t="shared" si="1"/>
        <v>216.66666666666666</v>
      </c>
      <c r="J8" s="8">
        <f t="shared" si="1"/>
        <v>106.56100258016956</v>
      </c>
      <c r="K8" s="29">
        <f t="shared" si="1"/>
        <v>96.52605459057072</v>
      </c>
      <c r="L8" s="30">
        <f>IF(L6=0,0,IF(L7=0,0,L6/L7*100))</f>
        <v>108.29817158931083</v>
      </c>
      <c r="M8" s="8">
        <f>IF(M6=0,0,IF(M7=0,0,M6/M7*100))</f>
        <v>105.06975161619599</v>
      </c>
      <c r="N8" s="39">
        <f>IF(N6=0,0,IF(N7=0,0,N6/N7*100))</f>
        <v>105.78556263269638</v>
      </c>
    </row>
    <row r="9" spans="1:14" ht="22.5" customHeight="1" thickBot="1" thickTop="1">
      <c r="A9" s="44" t="s">
        <v>9</v>
      </c>
      <c r="B9" s="23" t="s">
        <v>30</v>
      </c>
      <c r="C9" s="3">
        <v>149</v>
      </c>
      <c r="D9" s="3">
        <v>9</v>
      </c>
      <c r="E9" s="3">
        <v>1185</v>
      </c>
      <c r="F9" s="3">
        <v>199</v>
      </c>
      <c r="G9" s="3">
        <v>1584</v>
      </c>
      <c r="H9" s="3">
        <v>72</v>
      </c>
      <c r="I9" s="4">
        <v>25</v>
      </c>
      <c r="J9" s="5">
        <f t="shared" si="0"/>
        <v>3223</v>
      </c>
      <c r="K9" s="26">
        <v>911</v>
      </c>
      <c r="L9" s="27">
        <v>2605</v>
      </c>
      <c r="M9" s="28">
        <f>SUM(K9:L9)</f>
        <v>3516</v>
      </c>
      <c r="N9" s="38">
        <f>SUM(M9,J9)</f>
        <v>6739</v>
      </c>
    </row>
    <row r="10" spans="1:14" ht="22.5" customHeight="1" thickBot="1" thickTop="1">
      <c r="A10" s="45"/>
      <c r="B10" s="23" t="s">
        <v>29</v>
      </c>
      <c r="C10" s="3">
        <v>159</v>
      </c>
      <c r="D10" s="3">
        <v>7</v>
      </c>
      <c r="E10" s="3">
        <v>1304</v>
      </c>
      <c r="F10" s="3">
        <v>230</v>
      </c>
      <c r="G10" s="3">
        <v>1679</v>
      </c>
      <c r="H10" s="3">
        <v>59</v>
      </c>
      <c r="I10" s="4">
        <v>32</v>
      </c>
      <c r="J10" s="5">
        <f t="shared" si="0"/>
        <v>3470</v>
      </c>
      <c r="K10" s="26">
        <v>882</v>
      </c>
      <c r="L10" s="27">
        <v>2596</v>
      </c>
      <c r="M10" s="28">
        <f>SUM(K10:L10)</f>
        <v>3478</v>
      </c>
      <c r="N10" s="38">
        <f>SUM(M10,J10)</f>
        <v>6948</v>
      </c>
    </row>
    <row r="11" spans="1:14" ht="22.5" customHeight="1" thickBot="1" thickTop="1">
      <c r="A11" s="46"/>
      <c r="B11" s="23" t="s">
        <v>20</v>
      </c>
      <c r="C11" s="6">
        <f>IF(C9=0,0,IF(C10=0,0,C9/C10*100))</f>
        <v>93.71069182389937</v>
      </c>
      <c r="D11" s="6">
        <f aca="true" t="shared" si="2" ref="D11:K11">IF(D9=0,0,IF(D10=0,0,D9/D10*100))</f>
        <v>128.57142857142858</v>
      </c>
      <c r="E11" s="6">
        <f t="shared" si="2"/>
        <v>90.87423312883436</v>
      </c>
      <c r="F11" s="6">
        <f t="shared" si="2"/>
        <v>86.52173913043478</v>
      </c>
      <c r="G11" s="6">
        <f t="shared" si="2"/>
        <v>94.34187016081</v>
      </c>
      <c r="H11" s="6">
        <f t="shared" si="2"/>
        <v>122.03389830508475</v>
      </c>
      <c r="I11" s="7">
        <f t="shared" si="2"/>
        <v>78.125</v>
      </c>
      <c r="J11" s="8">
        <f t="shared" si="2"/>
        <v>92.88184438040345</v>
      </c>
      <c r="K11" s="29">
        <f t="shared" si="2"/>
        <v>103.28798185941044</v>
      </c>
      <c r="L11" s="30">
        <f>IF(L9=0,0,IF(L10=0,0,L9/L10*100))</f>
        <v>100.346687211094</v>
      </c>
      <c r="M11" s="8">
        <f>IF(M9=0,0,IF(M10=0,0,M9/M10*100))</f>
        <v>101.09258194364577</v>
      </c>
      <c r="N11" s="39">
        <f>IF(N9=0,0,IF(N10=0,0,N9/N10*100))</f>
        <v>96.99194012665515</v>
      </c>
    </row>
    <row r="12" spans="1:14" ht="22.5" customHeight="1" thickBot="1" thickTop="1">
      <c r="A12" s="44" t="s">
        <v>10</v>
      </c>
      <c r="B12" s="23" t="s">
        <v>30</v>
      </c>
      <c r="C12" s="3">
        <v>227</v>
      </c>
      <c r="D12" s="3">
        <v>30</v>
      </c>
      <c r="E12" s="3">
        <v>2113</v>
      </c>
      <c r="F12" s="3">
        <v>343</v>
      </c>
      <c r="G12" s="3">
        <v>2882</v>
      </c>
      <c r="H12" s="3">
        <v>117</v>
      </c>
      <c r="I12" s="4">
        <v>29</v>
      </c>
      <c r="J12" s="5">
        <f t="shared" si="0"/>
        <v>5741</v>
      </c>
      <c r="K12" s="26">
        <v>1811</v>
      </c>
      <c r="L12" s="27">
        <v>5442</v>
      </c>
      <c r="M12" s="28">
        <f>SUM(K12:L12)</f>
        <v>7253</v>
      </c>
      <c r="N12" s="38">
        <f>SUM(M12,J12)</f>
        <v>12994</v>
      </c>
    </row>
    <row r="13" spans="1:14" ht="22.5" customHeight="1" thickBot="1" thickTop="1">
      <c r="A13" s="45"/>
      <c r="B13" s="23" t="s">
        <v>29</v>
      </c>
      <c r="C13" s="3">
        <v>252</v>
      </c>
      <c r="D13" s="3">
        <v>48</v>
      </c>
      <c r="E13" s="3">
        <v>2165</v>
      </c>
      <c r="F13" s="3">
        <v>407</v>
      </c>
      <c r="G13" s="3">
        <v>3048</v>
      </c>
      <c r="H13" s="3">
        <v>131</v>
      </c>
      <c r="I13" s="4">
        <v>14</v>
      </c>
      <c r="J13" s="5">
        <f t="shared" si="0"/>
        <v>6065</v>
      </c>
      <c r="K13" s="26">
        <v>1895</v>
      </c>
      <c r="L13" s="27">
        <v>5266</v>
      </c>
      <c r="M13" s="28">
        <f>SUM(K13:L13)</f>
        <v>7161</v>
      </c>
      <c r="N13" s="38">
        <f>SUM(M13,J13)</f>
        <v>13226</v>
      </c>
    </row>
    <row r="14" spans="1:14" ht="22.5" customHeight="1" thickBot="1" thickTop="1">
      <c r="A14" s="46"/>
      <c r="B14" s="23" t="s">
        <v>20</v>
      </c>
      <c r="C14" s="6">
        <f>IF(C12=0,0,IF(C13=0,0,C12/C13*100))</f>
        <v>90.07936507936508</v>
      </c>
      <c r="D14" s="6">
        <f aca="true" t="shared" si="3" ref="D14:K14">IF(D12=0,0,IF(D13=0,0,D12/D13*100))</f>
        <v>62.5</v>
      </c>
      <c r="E14" s="6">
        <f t="shared" si="3"/>
        <v>97.59815242494227</v>
      </c>
      <c r="F14" s="6">
        <f t="shared" si="3"/>
        <v>84.27518427518427</v>
      </c>
      <c r="G14" s="6">
        <f t="shared" si="3"/>
        <v>94.5538057742782</v>
      </c>
      <c r="H14" s="6">
        <f t="shared" si="3"/>
        <v>89.31297709923665</v>
      </c>
      <c r="I14" s="7">
        <f t="shared" si="3"/>
        <v>207.14285714285717</v>
      </c>
      <c r="J14" s="8">
        <f t="shared" si="3"/>
        <v>94.65787304204451</v>
      </c>
      <c r="K14" s="29">
        <f t="shared" si="3"/>
        <v>95.56728232189974</v>
      </c>
      <c r="L14" s="30">
        <f>IF(L12=0,0,IF(L13=0,0,L12/L13*100))</f>
        <v>103.34219521458412</v>
      </c>
      <c r="M14" s="8">
        <f>IF(M12=0,0,IF(M13=0,0,M12/M13*100))</f>
        <v>101.28473676860774</v>
      </c>
      <c r="N14" s="39">
        <f>IF(N12=0,0,IF(N13=0,0,N12/N13*100))</f>
        <v>98.24587932859518</v>
      </c>
    </row>
    <row r="15" spans="1:14" ht="22.5" customHeight="1" thickBot="1" thickTop="1">
      <c r="A15" s="44" t="s">
        <v>11</v>
      </c>
      <c r="B15" s="23" t="s">
        <v>30</v>
      </c>
      <c r="C15" s="3">
        <v>199</v>
      </c>
      <c r="D15" s="3">
        <v>30</v>
      </c>
      <c r="E15" s="3">
        <v>1597</v>
      </c>
      <c r="F15" s="3">
        <v>282</v>
      </c>
      <c r="G15" s="3">
        <v>2044</v>
      </c>
      <c r="H15" s="3">
        <v>100</v>
      </c>
      <c r="I15" s="4">
        <v>25</v>
      </c>
      <c r="J15" s="5">
        <f t="shared" si="0"/>
        <v>4277</v>
      </c>
      <c r="K15" s="26">
        <v>1193</v>
      </c>
      <c r="L15" s="27">
        <v>3555</v>
      </c>
      <c r="M15" s="28">
        <f>SUM(K15:L15)</f>
        <v>4748</v>
      </c>
      <c r="N15" s="38">
        <f>SUM(M15,J15)</f>
        <v>9025</v>
      </c>
    </row>
    <row r="16" spans="1:14" ht="22.5" customHeight="1" thickBot="1" thickTop="1">
      <c r="A16" s="45"/>
      <c r="B16" s="23" t="s">
        <v>29</v>
      </c>
      <c r="C16" s="3">
        <v>247</v>
      </c>
      <c r="D16" s="3">
        <v>16</v>
      </c>
      <c r="E16" s="3">
        <v>1533</v>
      </c>
      <c r="F16" s="3">
        <v>296</v>
      </c>
      <c r="G16" s="3">
        <v>2163</v>
      </c>
      <c r="H16" s="3">
        <v>112</v>
      </c>
      <c r="I16" s="4">
        <v>28</v>
      </c>
      <c r="J16" s="5">
        <f t="shared" si="0"/>
        <v>4395</v>
      </c>
      <c r="K16" s="26">
        <v>1141</v>
      </c>
      <c r="L16" s="27">
        <v>3188</v>
      </c>
      <c r="M16" s="28">
        <f>SUM(K16:L16)</f>
        <v>4329</v>
      </c>
      <c r="N16" s="38">
        <f>SUM(M16,J16)</f>
        <v>8724</v>
      </c>
    </row>
    <row r="17" spans="1:14" ht="22.5" customHeight="1" thickBot="1" thickTop="1">
      <c r="A17" s="46"/>
      <c r="B17" s="23" t="s">
        <v>20</v>
      </c>
      <c r="C17" s="6">
        <f>IF(C15=0,0,IF(C16=0,0,C15/C16*100))</f>
        <v>80.5668016194332</v>
      </c>
      <c r="D17" s="6">
        <f aca="true" t="shared" si="4" ref="D17:K17">IF(D15=0,0,IF(D16=0,0,D15/D16*100))</f>
        <v>187.5</v>
      </c>
      <c r="E17" s="6">
        <f t="shared" si="4"/>
        <v>104.17482061317678</v>
      </c>
      <c r="F17" s="6">
        <f t="shared" si="4"/>
        <v>95.27027027027027</v>
      </c>
      <c r="G17" s="6">
        <f t="shared" si="4"/>
        <v>94.49838187702265</v>
      </c>
      <c r="H17" s="6">
        <f t="shared" si="4"/>
        <v>89.28571428571429</v>
      </c>
      <c r="I17" s="7">
        <f t="shared" si="4"/>
        <v>89.28571428571429</v>
      </c>
      <c r="J17" s="8">
        <f t="shared" si="4"/>
        <v>97.3151308304892</v>
      </c>
      <c r="K17" s="29">
        <f t="shared" si="4"/>
        <v>104.55740578439965</v>
      </c>
      <c r="L17" s="30">
        <f>IF(L15=0,0,IF(L16=0,0,L15/L16*100))</f>
        <v>111.51191969887077</v>
      </c>
      <c r="M17" s="8">
        <f>IF(M15=0,0,IF(M16=0,0,M15/M16*100))</f>
        <v>109.67890967890968</v>
      </c>
      <c r="N17" s="39">
        <f>IF(N15=0,0,IF(N16=0,0,N15/N16*100))</f>
        <v>103.45025217790005</v>
      </c>
    </row>
    <row r="18" spans="1:14" ht="22.5" customHeight="1" thickBot="1" thickTop="1">
      <c r="A18" s="44" t="s">
        <v>12</v>
      </c>
      <c r="B18" s="23" t="s">
        <v>30</v>
      </c>
      <c r="C18" s="3">
        <v>212</v>
      </c>
      <c r="D18" s="3">
        <v>17</v>
      </c>
      <c r="E18" s="3">
        <v>1575</v>
      </c>
      <c r="F18" s="3">
        <v>355</v>
      </c>
      <c r="G18" s="3">
        <v>1945</v>
      </c>
      <c r="H18" s="3">
        <v>101</v>
      </c>
      <c r="I18" s="4">
        <v>35</v>
      </c>
      <c r="J18" s="5">
        <f t="shared" si="0"/>
        <v>4240</v>
      </c>
      <c r="K18" s="26">
        <v>1183</v>
      </c>
      <c r="L18" s="27">
        <v>3138</v>
      </c>
      <c r="M18" s="28">
        <f>SUM(K18:L18)</f>
        <v>4321</v>
      </c>
      <c r="N18" s="38">
        <f>SUM(M18,J18)</f>
        <v>8561</v>
      </c>
    </row>
    <row r="19" spans="1:14" ht="22.5" customHeight="1" thickBot="1" thickTop="1">
      <c r="A19" s="45"/>
      <c r="B19" s="23" t="s">
        <v>29</v>
      </c>
      <c r="C19" s="3">
        <v>238</v>
      </c>
      <c r="D19" s="3">
        <v>19</v>
      </c>
      <c r="E19" s="3">
        <v>1559</v>
      </c>
      <c r="F19" s="3">
        <v>328</v>
      </c>
      <c r="G19" s="3">
        <v>2071</v>
      </c>
      <c r="H19" s="3">
        <v>85</v>
      </c>
      <c r="I19" s="4">
        <v>27</v>
      </c>
      <c r="J19" s="5">
        <f t="shared" si="0"/>
        <v>4327</v>
      </c>
      <c r="K19" s="26">
        <v>1284</v>
      </c>
      <c r="L19" s="27">
        <v>3168</v>
      </c>
      <c r="M19" s="28">
        <f>SUM(K19:L19)</f>
        <v>4452</v>
      </c>
      <c r="N19" s="38">
        <f>SUM(M19,J19)</f>
        <v>8779</v>
      </c>
    </row>
    <row r="20" spans="1:14" ht="22.5" customHeight="1" thickBot="1" thickTop="1">
      <c r="A20" s="46"/>
      <c r="B20" s="23" t="s">
        <v>20</v>
      </c>
      <c r="C20" s="6">
        <f>IF(C18=0,0,IF(C19=0,0,C18/C19*100))</f>
        <v>89.07563025210085</v>
      </c>
      <c r="D20" s="6">
        <f aca="true" t="shared" si="5" ref="D20:K20">IF(D18=0,0,IF(D19=0,0,D18/D19*100))</f>
        <v>89.47368421052632</v>
      </c>
      <c r="E20" s="6">
        <f t="shared" si="5"/>
        <v>101.02629890955741</v>
      </c>
      <c r="F20" s="6">
        <f t="shared" si="5"/>
        <v>108.23170731707317</v>
      </c>
      <c r="G20" s="6">
        <f t="shared" si="5"/>
        <v>93.91598261709319</v>
      </c>
      <c r="H20" s="6">
        <f t="shared" si="5"/>
        <v>118.82352941176471</v>
      </c>
      <c r="I20" s="7">
        <f t="shared" si="5"/>
        <v>129.62962962962962</v>
      </c>
      <c r="J20" s="8">
        <f t="shared" si="5"/>
        <v>97.98936907788305</v>
      </c>
      <c r="K20" s="29">
        <f t="shared" si="5"/>
        <v>92.13395638629284</v>
      </c>
      <c r="L20" s="30">
        <f>IF(L18=0,0,IF(L19=0,0,L18/L19*100))</f>
        <v>99.0530303030303</v>
      </c>
      <c r="M20" s="8">
        <f>IF(M18=0,0,IF(M19=0,0,M18/M19*100))</f>
        <v>97.0575022461815</v>
      </c>
      <c r="N20" s="39">
        <f>IF(N18=0,0,IF(N19=0,0,N18/N19*100))</f>
        <v>97.51680145802483</v>
      </c>
    </row>
    <row r="21" spans="1:14" ht="22.5" customHeight="1" thickBot="1" thickTop="1">
      <c r="A21" s="44" t="s">
        <v>13</v>
      </c>
      <c r="B21" s="23" t="s">
        <v>30</v>
      </c>
      <c r="C21" s="3">
        <v>209</v>
      </c>
      <c r="D21" s="3">
        <v>14</v>
      </c>
      <c r="E21" s="3">
        <v>1442</v>
      </c>
      <c r="F21" s="3">
        <v>304</v>
      </c>
      <c r="G21" s="3">
        <v>1804</v>
      </c>
      <c r="H21" s="3">
        <v>95</v>
      </c>
      <c r="I21" s="4">
        <v>44</v>
      </c>
      <c r="J21" s="5">
        <f t="shared" si="0"/>
        <v>3912</v>
      </c>
      <c r="K21" s="26">
        <v>1074</v>
      </c>
      <c r="L21" s="27">
        <v>2849</v>
      </c>
      <c r="M21" s="28">
        <f>SUM(K21:L21)</f>
        <v>3923</v>
      </c>
      <c r="N21" s="38">
        <f>SUM(M21,J21)</f>
        <v>7835</v>
      </c>
    </row>
    <row r="22" spans="1:14" ht="22.5" customHeight="1" thickBot="1" thickTop="1">
      <c r="A22" s="45"/>
      <c r="B22" s="23" t="s">
        <v>29</v>
      </c>
      <c r="C22" s="3">
        <v>254</v>
      </c>
      <c r="D22" s="3">
        <v>11</v>
      </c>
      <c r="E22" s="3">
        <v>1633</v>
      </c>
      <c r="F22" s="3">
        <v>354</v>
      </c>
      <c r="G22" s="3">
        <v>1967</v>
      </c>
      <c r="H22" s="3">
        <v>106</v>
      </c>
      <c r="I22" s="4">
        <v>33</v>
      </c>
      <c r="J22" s="5">
        <f t="shared" si="0"/>
        <v>4358</v>
      </c>
      <c r="K22" s="26">
        <v>1219</v>
      </c>
      <c r="L22" s="27">
        <v>3057</v>
      </c>
      <c r="M22" s="28">
        <f>SUM(K22:L22)</f>
        <v>4276</v>
      </c>
      <c r="N22" s="38">
        <f>SUM(M22,J22)</f>
        <v>8634</v>
      </c>
    </row>
    <row r="23" spans="1:14" ht="22.5" customHeight="1" thickBot="1" thickTop="1">
      <c r="A23" s="45"/>
      <c r="B23" s="22" t="s">
        <v>20</v>
      </c>
      <c r="C23" s="9">
        <f>IF(C21=0,0,IF(C22=0,0,C21/C22*100))</f>
        <v>82.28346456692913</v>
      </c>
      <c r="D23" s="9">
        <f aca="true" t="shared" si="6" ref="D23:K23">IF(D21=0,0,IF(D22=0,0,D21/D22*100))</f>
        <v>127.27272727272727</v>
      </c>
      <c r="E23" s="9">
        <f t="shared" si="6"/>
        <v>88.30373545621556</v>
      </c>
      <c r="F23" s="9">
        <f t="shared" si="6"/>
        <v>85.87570621468926</v>
      </c>
      <c r="G23" s="9">
        <f t="shared" si="6"/>
        <v>91.71326893746823</v>
      </c>
      <c r="H23" s="9">
        <f t="shared" si="6"/>
        <v>89.62264150943396</v>
      </c>
      <c r="I23" s="10">
        <f t="shared" si="6"/>
        <v>133.33333333333331</v>
      </c>
      <c r="J23" s="8">
        <f t="shared" si="6"/>
        <v>89.76594768242313</v>
      </c>
      <c r="K23" s="31">
        <f t="shared" si="6"/>
        <v>88.10500410172273</v>
      </c>
      <c r="L23" s="32">
        <f>IF(L21=0,0,IF(L22=0,0,L21/L22*100))</f>
        <v>93.19594373568859</v>
      </c>
      <c r="M23" s="8">
        <f>IF(M21=0,0,IF(M22=0,0,M21/M22*100))</f>
        <v>91.74462114125352</v>
      </c>
      <c r="N23" s="39">
        <f>IF(N21=0,0,IF(N22=0,0,N21/N22*100))</f>
        <v>90.74588834839008</v>
      </c>
    </row>
    <row r="24" spans="1:14" ht="22.5" customHeight="1" thickBot="1" thickTop="1">
      <c r="A24" s="58" t="s">
        <v>21</v>
      </c>
      <c r="B24" s="24" t="s">
        <v>30</v>
      </c>
      <c r="C24" s="5">
        <f>SUM(C6,C9,C12,C15,C18,C21)</f>
        <v>1148</v>
      </c>
      <c r="D24" s="5">
        <f aca="true" t="shared" si="7" ref="D24:I24">SUM(D6,D9,D12,D15,D18,D21)</f>
        <v>111</v>
      </c>
      <c r="E24" s="5">
        <f t="shared" si="7"/>
        <v>8911</v>
      </c>
      <c r="F24" s="5">
        <f t="shared" si="7"/>
        <v>1687</v>
      </c>
      <c r="G24" s="5">
        <f t="shared" si="7"/>
        <v>11663</v>
      </c>
      <c r="H24" s="5">
        <f t="shared" si="7"/>
        <v>567</v>
      </c>
      <c r="I24" s="11">
        <f t="shared" si="7"/>
        <v>197</v>
      </c>
      <c r="J24" s="5">
        <f t="shared" si="0"/>
        <v>24284</v>
      </c>
      <c r="K24" s="11">
        <f>SUM(K6,K9,K12,K15,K18,K21)</f>
        <v>6950</v>
      </c>
      <c r="L24" s="11">
        <f>SUM(L6,L9,L12,L15,L18,L21)</f>
        <v>19899</v>
      </c>
      <c r="M24" s="28">
        <f>SUM(K24:L24)</f>
        <v>26849</v>
      </c>
      <c r="N24" s="38">
        <f>SUM(M24,J24)</f>
        <v>51133</v>
      </c>
    </row>
    <row r="25" spans="1:14" ht="22.5" customHeight="1" thickBot="1" thickTop="1">
      <c r="A25" s="58"/>
      <c r="B25" s="24" t="s">
        <v>29</v>
      </c>
      <c r="C25" s="5">
        <f>SUM(C7,C10,C13,C16,C19,C22)</f>
        <v>1266</v>
      </c>
      <c r="D25" s="5">
        <f aca="true" t="shared" si="8" ref="D25:I25">SUM(D7,D10,D13,D16,D19,D22)</f>
        <v>111</v>
      </c>
      <c r="E25" s="5">
        <f t="shared" si="8"/>
        <v>9180</v>
      </c>
      <c r="F25" s="5">
        <f t="shared" si="8"/>
        <v>1790</v>
      </c>
      <c r="G25" s="5">
        <f t="shared" si="8"/>
        <v>12283</v>
      </c>
      <c r="H25" s="5">
        <f t="shared" si="8"/>
        <v>546</v>
      </c>
      <c r="I25" s="11">
        <f t="shared" si="8"/>
        <v>152</v>
      </c>
      <c r="J25" s="5">
        <f t="shared" si="0"/>
        <v>25328</v>
      </c>
      <c r="K25" s="11">
        <f>SUM(K7,K10,K13,K16,K19,K22)</f>
        <v>7227</v>
      </c>
      <c r="L25" s="11">
        <f>SUM(L7,L10,L13,L16,L19,L22)</f>
        <v>19408</v>
      </c>
      <c r="M25" s="28">
        <f>SUM(K25:L25)</f>
        <v>26635</v>
      </c>
      <c r="N25" s="38">
        <f>SUM(M25,J25)</f>
        <v>51963</v>
      </c>
    </row>
    <row r="26" spans="1:14" ht="22.5" customHeight="1" thickBot="1" thickTop="1">
      <c r="A26" s="58"/>
      <c r="B26" s="24" t="s">
        <v>20</v>
      </c>
      <c r="C26" s="8">
        <f>IF(C24=0,0,IF(C25=0,0,C24/C25*100))</f>
        <v>90.67930489731437</v>
      </c>
      <c r="D26" s="8">
        <f aca="true" t="shared" si="9" ref="D26:K26">IF(D24=0,0,IF(D25=0,0,D24/D25*100))</f>
        <v>100</v>
      </c>
      <c r="E26" s="8">
        <f t="shared" si="9"/>
        <v>97.06971677559912</v>
      </c>
      <c r="F26" s="8">
        <f t="shared" si="9"/>
        <v>94.24581005586592</v>
      </c>
      <c r="G26" s="8">
        <f t="shared" si="9"/>
        <v>94.95237319872996</v>
      </c>
      <c r="H26" s="8">
        <f t="shared" si="9"/>
        <v>103.84615384615385</v>
      </c>
      <c r="I26" s="12">
        <f t="shared" si="9"/>
        <v>129.60526315789474</v>
      </c>
      <c r="J26" s="8">
        <f t="shared" si="9"/>
        <v>95.87807959570436</v>
      </c>
      <c r="K26" s="8">
        <f t="shared" si="9"/>
        <v>96.16715096167151</v>
      </c>
      <c r="L26" s="12">
        <f>IF(L24=0,0,IF(L25=0,0,L24/L25*100))</f>
        <v>102.52988458367685</v>
      </c>
      <c r="M26" s="8">
        <f>IF(M24=0,0,IF(M25=0,0,M24/M25*100))</f>
        <v>100.80345410174583</v>
      </c>
      <c r="N26" s="39">
        <f>IF(N24=0,0,IF(N25=0,0,N24/N25*100))</f>
        <v>98.40270962030677</v>
      </c>
    </row>
    <row r="27" spans="1:14" ht="22.5" customHeight="1" thickBot="1" thickTop="1">
      <c r="A27" s="45" t="s">
        <v>14</v>
      </c>
      <c r="B27" s="23" t="s">
        <v>30</v>
      </c>
      <c r="C27" s="13">
        <v>231</v>
      </c>
      <c r="D27" s="13">
        <v>19</v>
      </c>
      <c r="E27" s="13">
        <v>1598</v>
      </c>
      <c r="F27" s="13">
        <v>324</v>
      </c>
      <c r="G27" s="13">
        <v>1974</v>
      </c>
      <c r="H27" s="13">
        <v>186</v>
      </c>
      <c r="I27" s="14">
        <v>36</v>
      </c>
      <c r="J27" s="5">
        <f t="shared" si="0"/>
        <v>4368</v>
      </c>
      <c r="K27" s="33">
        <v>1154</v>
      </c>
      <c r="L27" s="34">
        <v>3258</v>
      </c>
      <c r="M27" s="28">
        <f>SUM(K27:L27)</f>
        <v>4412</v>
      </c>
      <c r="N27" s="38">
        <f>SUM(M27,J27)</f>
        <v>8780</v>
      </c>
    </row>
    <row r="28" spans="1:14" ht="22.5" customHeight="1" thickBot="1" thickTop="1">
      <c r="A28" s="45"/>
      <c r="B28" s="23" t="s">
        <v>29</v>
      </c>
      <c r="C28" s="13">
        <v>200</v>
      </c>
      <c r="D28" s="13">
        <v>14</v>
      </c>
      <c r="E28" s="13">
        <v>1586</v>
      </c>
      <c r="F28" s="13">
        <v>355</v>
      </c>
      <c r="G28" s="13">
        <v>1943</v>
      </c>
      <c r="H28" s="13">
        <v>92</v>
      </c>
      <c r="I28" s="14">
        <v>42</v>
      </c>
      <c r="J28" s="5">
        <f t="shared" si="0"/>
        <v>4232</v>
      </c>
      <c r="K28" s="33">
        <v>1196</v>
      </c>
      <c r="L28" s="34">
        <v>2999</v>
      </c>
      <c r="M28" s="28">
        <f>SUM(K28:L28)</f>
        <v>4195</v>
      </c>
      <c r="N28" s="38">
        <f>SUM(M28,J28)</f>
        <v>8427</v>
      </c>
    </row>
    <row r="29" spans="1:14" ht="22.5" customHeight="1" thickBot="1" thickTop="1">
      <c r="A29" s="46"/>
      <c r="B29" s="23" t="s">
        <v>20</v>
      </c>
      <c r="C29" s="6">
        <f>IF(C27=0,0,IF(C28=0,0,C27/C28*100))</f>
        <v>115.5</v>
      </c>
      <c r="D29" s="6">
        <f aca="true" t="shared" si="10" ref="D29:K29">IF(D27=0,0,IF(D28=0,0,D27/D28*100))</f>
        <v>135.71428571428572</v>
      </c>
      <c r="E29" s="6">
        <f t="shared" si="10"/>
        <v>100.75662042875157</v>
      </c>
      <c r="F29" s="6">
        <f t="shared" si="10"/>
        <v>91.26760563380282</v>
      </c>
      <c r="G29" s="6">
        <f t="shared" si="10"/>
        <v>101.59547092125578</v>
      </c>
      <c r="H29" s="6">
        <f t="shared" si="10"/>
        <v>202.17391304347828</v>
      </c>
      <c r="I29" s="7">
        <f t="shared" si="10"/>
        <v>85.71428571428571</v>
      </c>
      <c r="J29" s="8">
        <f t="shared" si="10"/>
        <v>103.21361058601136</v>
      </c>
      <c r="K29" s="29">
        <f t="shared" si="10"/>
        <v>96.48829431438128</v>
      </c>
      <c r="L29" s="30">
        <f>IF(L27=0,0,IF(L28=0,0,L27/L28*100))</f>
        <v>108.63621207069023</v>
      </c>
      <c r="M29" s="8">
        <f>IF(M27=0,0,IF(M28=0,0,M27/M28*100))</f>
        <v>105.17282479141836</v>
      </c>
      <c r="N29" s="39">
        <f>IF(N27=0,0,IF(N28=0,0,N27/N28*100))</f>
        <v>104.18891657766703</v>
      </c>
    </row>
    <row r="30" spans="1:14" ht="22.5" customHeight="1" thickBot="1" thickTop="1">
      <c r="A30" s="44" t="s">
        <v>15</v>
      </c>
      <c r="B30" s="23" t="s">
        <v>30</v>
      </c>
      <c r="C30" s="3">
        <v>163</v>
      </c>
      <c r="D30" s="3">
        <v>16</v>
      </c>
      <c r="E30" s="3">
        <v>1270</v>
      </c>
      <c r="F30" s="3">
        <v>260</v>
      </c>
      <c r="G30" s="3">
        <v>1597</v>
      </c>
      <c r="H30" s="3">
        <v>74</v>
      </c>
      <c r="I30" s="4">
        <v>32</v>
      </c>
      <c r="J30" s="5">
        <f t="shared" si="0"/>
        <v>3412</v>
      </c>
      <c r="K30" s="26">
        <v>863</v>
      </c>
      <c r="L30" s="27">
        <v>2719</v>
      </c>
      <c r="M30" s="28">
        <f>SUM(K30:L30)</f>
        <v>3582</v>
      </c>
      <c r="N30" s="38">
        <f>SUM(M30,J30)</f>
        <v>6994</v>
      </c>
    </row>
    <row r="31" spans="1:14" ht="22.5" customHeight="1" thickBot="1" thickTop="1">
      <c r="A31" s="45"/>
      <c r="B31" s="23" t="s">
        <v>29</v>
      </c>
      <c r="C31" s="3">
        <v>219</v>
      </c>
      <c r="D31" s="3">
        <v>12</v>
      </c>
      <c r="E31" s="3">
        <v>1410</v>
      </c>
      <c r="F31" s="3">
        <v>263</v>
      </c>
      <c r="G31" s="3">
        <v>1699</v>
      </c>
      <c r="H31" s="3">
        <v>126</v>
      </c>
      <c r="I31" s="4">
        <v>25</v>
      </c>
      <c r="J31" s="5">
        <f t="shared" si="0"/>
        <v>3754</v>
      </c>
      <c r="K31" s="26">
        <v>982</v>
      </c>
      <c r="L31" s="27">
        <v>2708</v>
      </c>
      <c r="M31" s="28">
        <f>SUM(K31:L31)</f>
        <v>3690</v>
      </c>
      <c r="N31" s="38">
        <f>SUM(M31,J31)</f>
        <v>7444</v>
      </c>
    </row>
    <row r="32" spans="1:14" ht="22.5" customHeight="1" thickBot="1" thickTop="1">
      <c r="A32" s="46"/>
      <c r="B32" s="23" t="s">
        <v>20</v>
      </c>
      <c r="C32" s="6">
        <f>IF(C30=0,0,IF(C31=0,0,C30/C31*100))</f>
        <v>74.42922374429224</v>
      </c>
      <c r="D32" s="6">
        <f aca="true" t="shared" si="11" ref="D32:K32">IF(D30=0,0,IF(D31=0,0,D30/D31*100))</f>
        <v>133.33333333333331</v>
      </c>
      <c r="E32" s="6">
        <f t="shared" si="11"/>
        <v>90.0709219858156</v>
      </c>
      <c r="F32" s="6">
        <f t="shared" si="11"/>
        <v>98.85931558935361</v>
      </c>
      <c r="G32" s="6">
        <f t="shared" si="11"/>
        <v>93.99646851088875</v>
      </c>
      <c r="H32" s="6">
        <f t="shared" si="11"/>
        <v>58.730158730158735</v>
      </c>
      <c r="I32" s="7">
        <f t="shared" si="11"/>
        <v>128</v>
      </c>
      <c r="J32" s="8">
        <f t="shared" si="11"/>
        <v>90.88971763452317</v>
      </c>
      <c r="K32" s="29">
        <f t="shared" si="11"/>
        <v>87.88187372708758</v>
      </c>
      <c r="L32" s="30">
        <f>IF(L30=0,0,IF(L31=0,0,L30/L31*100))</f>
        <v>100.40620384047267</v>
      </c>
      <c r="M32" s="8">
        <f>IF(M30=0,0,IF(M31=0,0,M30/M31*100))</f>
        <v>97.07317073170731</v>
      </c>
      <c r="N32" s="39">
        <f>IF(N30=0,0,IF(N31=0,0,N30/N31*100))</f>
        <v>93.95486297689413</v>
      </c>
    </row>
    <row r="33" spans="1:14" ht="22.5" customHeight="1" thickBot="1" thickTop="1">
      <c r="A33" s="44" t="s">
        <v>16</v>
      </c>
      <c r="B33" s="23" t="s">
        <v>30</v>
      </c>
      <c r="C33" s="3">
        <v>209</v>
      </c>
      <c r="D33" s="3">
        <v>19</v>
      </c>
      <c r="E33" s="3">
        <v>1340</v>
      </c>
      <c r="F33" s="3">
        <v>239</v>
      </c>
      <c r="G33" s="3">
        <v>1616</v>
      </c>
      <c r="H33" s="3">
        <v>70</v>
      </c>
      <c r="I33" s="4">
        <v>35</v>
      </c>
      <c r="J33" s="5">
        <f t="shared" si="0"/>
        <v>3528</v>
      </c>
      <c r="K33" s="26">
        <v>1055</v>
      </c>
      <c r="L33" s="27">
        <v>3050</v>
      </c>
      <c r="M33" s="28">
        <f>SUM(K33:L33)</f>
        <v>4105</v>
      </c>
      <c r="N33" s="38">
        <f>SUM(M33,J33)</f>
        <v>7633</v>
      </c>
    </row>
    <row r="34" spans="1:14" ht="22.5" customHeight="1" thickBot="1" thickTop="1">
      <c r="A34" s="45"/>
      <c r="B34" s="23" t="s">
        <v>29</v>
      </c>
      <c r="C34" s="3">
        <v>206</v>
      </c>
      <c r="D34" s="3">
        <v>20</v>
      </c>
      <c r="E34" s="3">
        <v>1411</v>
      </c>
      <c r="F34" s="3">
        <v>319</v>
      </c>
      <c r="G34" s="3">
        <v>1840</v>
      </c>
      <c r="H34" s="3">
        <v>99</v>
      </c>
      <c r="I34" s="4">
        <v>28</v>
      </c>
      <c r="J34" s="5">
        <f t="shared" si="0"/>
        <v>3923</v>
      </c>
      <c r="K34" s="26">
        <v>960</v>
      </c>
      <c r="L34" s="27">
        <v>2692</v>
      </c>
      <c r="M34" s="28">
        <f>SUM(K34:L34)</f>
        <v>3652</v>
      </c>
      <c r="N34" s="38">
        <f>SUM(M34,J34)</f>
        <v>7575</v>
      </c>
    </row>
    <row r="35" spans="1:14" ht="22.5" customHeight="1" thickBot="1" thickTop="1">
      <c r="A35" s="46"/>
      <c r="B35" s="23" t="s">
        <v>20</v>
      </c>
      <c r="C35" s="6">
        <f>IF(C33=0,0,IF(C34=0,0,C33/C34*100))</f>
        <v>101.45631067961165</v>
      </c>
      <c r="D35" s="6">
        <f>IF(D33=0,0,IF(D34=0,0,D33/D34*100))</f>
        <v>95</v>
      </c>
      <c r="E35" s="6">
        <f aca="true" t="shared" si="12" ref="E35:K35">IF(E33=0,0,IF(E34=0,0,E33/E34*100))</f>
        <v>94.96810772501772</v>
      </c>
      <c r="F35" s="6">
        <f t="shared" si="12"/>
        <v>74.92163009404389</v>
      </c>
      <c r="G35" s="6">
        <f t="shared" si="12"/>
        <v>87.82608695652175</v>
      </c>
      <c r="H35" s="6">
        <f t="shared" si="12"/>
        <v>70.70707070707071</v>
      </c>
      <c r="I35" s="7">
        <f t="shared" si="12"/>
        <v>125</v>
      </c>
      <c r="J35" s="8">
        <f t="shared" si="12"/>
        <v>89.93117512108081</v>
      </c>
      <c r="K35" s="29">
        <f t="shared" si="12"/>
        <v>109.89583333333333</v>
      </c>
      <c r="L35" s="30">
        <f>IF(L33=0,0,IF(L34=0,0,L33/L34*100))</f>
        <v>113.29866270430907</v>
      </c>
      <c r="M35" s="8">
        <f>IF(M33=0,0,IF(M34=0,0,M33/M34*100))</f>
        <v>112.4041621029573</v>
      </c>
      <c r="N35" s="39">
        <f>IF(N33=0,0,IF(N34=0,0,N33/N34*100))</f>
        <v>100.76567656765675</v>
      </c>
    </row>
    <row r="36" spans="1:14" ht="22.5" customHeight="1" thickBot="1" thickTop="1">
      <c r="A36" s="44" t="s">
        <v>17</v>
      </c>
      <c r="B36" s="23" t="s">
        <v>30</v>
      </c>
      <c r="C36" s="3">
        <v>267</v>
      </c>
      <c r="D36" s="3">
        <v>17</v>
      </c>
      <c r="E36" s="3">
        <v>1522</v>
      </c>
      <c r="F36" s="3">
        <v>339</v>
      </c>
      <c r="G36" s="3">
        <v>1991</v>
      </c>
      <c r="H36" s="3">
        <v>103</v>
      </c>
      <c r="I36" s="4">
        <v>46</v>
      </c>
      <c r="J36" s="5">
        <f t="shared" si="0"/>
        <v>4285</v>
      </c>
      <c r="K36" s="26">
        <v>1188</v>
      </c>
      <c r="L36" s="27">
        <v>3469</v>
      </c>
      <c r="M36" s="28">
        <f>SUM(K36:L36)</f>
        <v>4657</v>
      </c>
      <c r="N36" s="38">
        <f>SUM(M36,J36)</f>
        <v>8942</v>
      </c>
    </row>
    <row r="37" spans="1:14" ht="22.5" customHeight="1" thickBot="1" thickTop="1">
      <c r="A37" s="45"/>
      <c r="B37" s="23" t="s">
        <v>29</v>
      </c>
      <c r="C37" s="3">
        <v>240</v>
      </c>
      <c r="D37" s="3">
        <v>19</v>
      </c>
      <c r="E37" s="3">
        <v>1601</v>
      </c>
      <c r="F37" s="3">
        <v>331</v>
      </c>
      <c r="G37" s="3">
        <v>2072</v>
      </c>
      <c r="H37" s="3">
        <v>108</v>
      </c>
      <c r="I37" s="4">
        <v>61</v>
      </c>
      <c r="J37" s="5">
        <f t="shared" si="0"/>
        <v>4432</v>
      </c>
      <c r="K37" s="26">
        <v>1335</v>
      </c>
      <c r="L37" s="27">
        <v>3478</v>
      </c>
      <c r="M37" s="28">
        <f>SUM(K37:L37)</f>
        <v>4813</v>
      </c>
      <c r="N37" s="38">
        <f>SUM(M37,J37)</f>
        <v>9245</v>
      </c>
    </row>
    <row r="38" spans="1:14" ht="22.5" customHeight="1" thickBot="1" thickTop="1">
      <c r="A38" s="46"/>
      <c r="B38" s="23" t="s">
        <v>20</v>
      </c>
      <c r="C38" s="6">
        <f>IF(C36=0,0,IF(C37=0,0,C36/C37*100))</f>
        <v>111.25</v>
      </c>
      <c r="D38" s="6">
        <f aca="true" t="shared" si="13" ref="D38:K38">IF(D36=0,0,IF(D37=0,0,D36/D37*100))</f>
        <v>89.47368421052632</v>
      </c>
      <c r="E38" s="6">
        <f t="shared" si="13"/>
        <v>95.06558400999376</v>
      </c>
      <c r="F38" s="6">
        <f t="shared" si="13"/>
        <v>102.41691842900302</v>
      </c>
      <c r="G38" s="6">
        <f t="shared" si="13"/>
        <v>96.09073359073359</v>
      </c>
      <c r="H38" s="6">
        <f t="shared" si="13"/>
        <v>95.37037037037037</v>
      </c>
      <c r="I38" s="7">
        <f t="shared" si="13"/>
        <v>75.40983606557377</v>
      </c>
      <c r="J38" s="8">
        <f t="shared" si="13"/>
        <v>96.68321299638988</v>
      </c>
      <c r="K38" s="29">
        <f t="shared" si="13"/>
        <v>88.98876404494382</v>
      </c>
      <c r="L38" s="30">
        <f>IF(L36=0,0,IF(L37=0,0,L36/L37*100))</f>
        <v>99.74123059229443</v>
      </c>
      <c r="M38" s="8">
        <f>IF(M36=0,0,IF(M37=0,0,M36/M37*100))</f>
        <v>96.75877830874714</v>
      </c>
      <c r="N38" s="39">
        <f>IF(N36=0,0,IF(N37=0,0,N36/N37*100))</f>
        <v>96.72255273120605</v>
      </c>
    </row>
    <row r="39" spans="1:14" ht="22.5" customHeight="1" thickBot="1" thickTop="1">
      <c r="A39" s="44" t="s">
        <v>18</v>
      </c>
      <c r="B39" s="23" t="s">
        <v>30</v>
      </c>
      <c r="C39" s="3">
        <v>235</v>
      </c>
      <c r="D39" s="3">
        <v>20</v>
      </c>
      <c r="E39" s="3">
        <v>1333</v>
      </c>
      <c r="F39" s="3">
        <v>273</v>
      </c>
      <c r="G39" s="3">
        <v>1776</v>
      </c>
      <c r="H39" s="3">
        <v>109</v>
      </c>
      <c r="I39" s="4">
        <v>81</v>
      </c>
      <c r="J39" s="5">
        <f t="shared" si="0"/>
        <v>3827</v>
      </c>
      <c r="K39" s="26">
        <v>1034</v>
      </c>
      <c r="L39" s="27">
        <v>3247</v>
      </c>
      <c r="M39" s="28">
        <f>SUM(K39:L39)</f>
        <v>4281</v>
      </c>
      <c r="N39" s="38">
        <f>SUM(M39,J39)</f>
        <v>8108</v>
      </c>
    </row>
    <row r="40" spans="1:14" ht="22.5" customHeight="1" thickBot="1" thickTop="1">
      <c r="A40" s="45"/>
      <c r="B40" s="23" t="s">
        <v>29</v>
      </c>
      <c r="C40" s="3">
        <v>228</v>
      </c>
      <c r="D40" s="3">
        <v>11</v>
      </c>
      <c r="E40" s="3">
        <v>1450</v>
      </c>
      <c r="F40" s="3">
        <v>349</v>
      </c>
      <c r="G40" s="3">
        <v>1882</v>
      </c>
      <c r="H40" s="3">
        <v>104</v>
      </c>
      <c r="I40" s="4">
        <v>61</v>
      </c>
      <c r="J40" s="5">
        <f t="shared" si="0"/>
        <v>4085</v>
      </c>
      <c r="K40" s="26">
        <v>1174</v>
      </c>
      <c r="L40" s="27">
        <v>2991</v>
      </c>
      <c r="M40" s="28">
        <f>SUM(K40:L40)</f>
        <v>4165</v>
      </c>
      <c r="N40" s="38">
        <f>SUM(M40,J40)</f>
        <v>8250</v>
      </c>
    </row>
    <row r="41" spans="1:14" ht="22.5" customHeight="1" thickBot="1" thickTop="1">
      <c r="A41" s="46"/>
      <c r="B41" s="23" t="s">
        <v>20</v>
      </c>
      <c r="C41" s="6">
        <f>IF(C39=0,0,IF(C40=0,0,C39/C40*100))</f>
        <v>103.0701754385965</v>
      </c>
      <c r="D41" s="6">
        <f aca="true" t="shared" si="14" ref="D41:K41">IF(D39=0,0,IF(D40=0,0,D39/D40*100))</f>
        <v>181.8181818181818</v>
      </c>
      <c r="E41" s="6">
        <f t="shared" si="14"/>
        <v>91.93103448275862</v>
      </c>
      <c r="F41" s="6">
        <f t="shared" si="14"/>
        <v>78.22349570200574</v>
      </c>
      <c r="G41" s="6">
        <f t="shared" si="14"/>
        <v>94.36769394261424</v>
      </c>
      <c r="H41" s="6">
        <f t="shared" si="14"/>
        <v>104.8076923076923</v>
      </c>
      <c r="I41" s="7">
        <f t="shared" si="14"/>
        <v>132.78688524590163</v>
      </c>
      <c r="J41" s="8">
        <f t="shared" si="14"/>
        <v>93.6842105263158</v>
      </c>
      <c r="K41" s="29">
        <f t="shared" si="14"/>
        <v>88.07495741056218</v>
      </c>
      <c r="L41" s="30">
        <f>IF(L39=0,0,IF(L40=0,0,L39/L40*100))</f>
        <v>108.55901036442661</v>
      </c>
      <c r="M41" s="8">
        <f>IF(M39=0,0,IF(M40=0,0,M39/M40*100))</f>
        <v>102.78511404561826</v>
      </c>
      <c r="N41" s="39">
        <f>IF(N39=0,0,IF(N40=0,0,N39/N40*100))</f>
        <v>98.27878787878788</v>
      </c>
    </row>
    <row r="42" spans="1:14" ht="22.5" customHeight="1" thickBot="1" thickTop="1">
      <c r="A42" s="59" t="s">
        <v>19</v>
      </c>
      <c r="B42" s="23" t="s">
        <v>30</v>
      </c>
      <c r="C42" s="3">
        <v>230</v>
      </c>
      <c r="D42" s="3">
        <v>14</v>
      </c>
      <c r="E42" s="3">
        <v>1327</v>
      </c>
      <c r="F42" s="3">
        <v>310</v>
      </c>
      <c r="G42" s="3">
        <v>1624</v>
      </c>
      <c r="H42" s="3">
        <v>100</v>
      </c>
      <c r="I42" s="4">
        <v>57</v>
      </c>
      <c r="J42" s="5">
        <f t="shared" si="0"/>
        <v>3662</v>
      </c>
      <c r="K42" s="26">
        <v>1138</v>
      </c>
      <c r="L42" s="27">
        <v>3198</v>
      </c>
      <c r="M42" s="28">
        <f>SUM(K42:L42)</f>
        <v>4336</v>
      </c>
      <c r="N42" s="38">
        <f>SUM(M42,J42)</f>
        <v>7998</v>
      </c>
    </row>
    <row r="43" spans="1:14" ht="22.5" customHeight="1" thickBot="1" thickTop="1">
      <c r="A43" s="59"/>
      <c r="B43" s="23" t="s">
        <v>29</v>
      </c>
      <c r="C43" s="3">
        <v>198</v>
      </c>
      <c r="D43" s="3">
        <v>11</v>
      </c>
      <c r="E43" s="3">
        <v>1263</v>
      </c>
      <c r="F43" s="3">
        <v>258</v>
      </c>
      <c r="G43" s="3">
        <v>1645</v>
      </c>
      <c r="H43" s="3">
        <v>93</v>
      </c>
      <c r="I43" s="4">
        <v>40</v>
      </c>
      <c r="J43" s="5">
        <f t="shared" si="0"/>
        <v>3508</v>
      </c>
      <c r="K43" s="26">
        <v>1034</v>
      </c>
      <c r="L43" s="27">
        <v>2711</v>
      </c>
      <c r="M43" s="28">
        <f>SUM(K43:L43)</f>
        <v>3745</v>
      </c>
      <c r="N43" s="38">
        <f>SUM(M43,J43)</f>
        <v>7253</v>
      </c>
    </row>
    <row r="44" spans="1:14" ht="22.5" customHeight="1" thickBot="1" thickTop="1">
      <c r="A44" s="60"/>
      <c r="B44" s="22" t="s">
        <v>20</v>
      </c>
      <c r="C44" s="9">
        <f>IF(C42=0,0,IF(C43=0,0,C42/C43*100))</f>
        <v>116.16161616161615</v>
      </c>
      <c r="D44" s="9">
        <f aca="true" t="shared" si="15" ref="D44:K44">IF(D42=0,0,IF(D43=0,0,D42/D43*100))</f>
        <v>127.27272727272727</v>
      </c>
      <c r="E44" s="9">
        <f t="shared" si="15"/>
        <v>105.06730007917658</v>
      </c>
      <c r="F44" s="9">
        <f t="shared" si="15"/>
        <v>120.15503875968992</v>
      </c>
      <c r="G44" s="9">
        <f t="shared" si="15"/>
        <v>98.72340425531915</v>
      </c>
      <c r="H44" s="9">
        <f t="shared" si="15"/>
        <v>107.5268817204301</v>
      </c>
      <c r="I44" s="10">
        <f t="shared" si="15"/>
        <v>142.5</v>
      </c>
      <c r="J44" s="8">
        <f t="shared" si="15"/>
        <v>104.38996579247434</v>
      </c>
      <c r="K44" s="31">
        <f t="shared" si="15"/>
        <v>110.05802707930368</v>
      </c>
      <c r="L44" s="32">
        <f>IF(L42=0,0,IF(L43=0,0,L42/L43*100))</f>
        <v>117.96385097749908</v>
      </c>
      <c r="M44" s="8">
        <f>IF(M42=0,0,IF(M43=0,0,M42/M43*100))</f>
        <v>115.78104138851802</v>
      </c>
      <c r="N44" s="39">
        <f>IF(N42=0,0,IF(N43=0,0,N42/N43*100))</f>
        <v>110.27161174686337</v>
      </c>
    </row>
    <row r="45" spans="1:14" ht="22.5" customHeight="1" thickBot="1" thickTop="1">
      <c r="A45" s="58" t="s">
        <v>22</v>
      </c>
      <c r="B45" s="24" t="s">
        <v>30</v>
      </c>
      <c r="C45" s="5">
        <f>SUM(C27,C30,C33,C36,C39,C42)</f>
        <v>1335</v>
      </c>
      <c r="D45" s="5">
        <f aca="true" t="shared" si="16" ref="D45:I45">SUM(D27,D30,D33,D36,D39,D42)</f>
        <v>105</v>
      </c>
      <c r="E45" s="5">
        <f t="shared" si="16"/>
        <v>8390</v>
      </c>
      <c r="F45" s="5">
        <f t="shared" si="16"/>
        <v>1745</v>
      </c>
      <c r="G45" s="5">
        <f t="shared" si="16"/>
        <v>10578</v>
      </c>
      <c r="H45" s="5">
        <f t="shared" si="16"/>
        <v>642</v>
      </c>
      <c r="I45" s="11">
        <f t="shared" si="16"/>
        <v>287</v>
      </c>
      <c r="J45" s="5">
        <f t="shared" si="0"/>
        <v>23082</v>
      </c>
      <c r="K45" s="11">
        <f>SUM(K27,K30,K33,K36,K39,K42)</f>
        <v>6432</v>
      </c>
      <c r="L45" s="11">
        <f>SUM(L27,L30,L33,L36,L39,L42)</f>
        <v>18941</v>
      </c>
      <c r="M45" s="28">
        <f>SUM(K45:L45)</f>
        <v>25373</v>
      </c>
      <c r="N45" s="38">
        <f>SUM(M45,J45)</f>
        <v>48455</v>
      </c>
    </row>
    <row r="46" spans="1:14" ht="22.5" customHeight="1" thickBot="1" thickTop="1">
      <c r="A46" s="58"/>
      <c r="B46" s="24" t="s">
        <v>29</v>
      </c>
      <c r="C46" s="5">
        <f>SUM(C28,C31,C34,C37,C40,C43)</f>
        <v>1291</v>
      </c>
      <c r="D46" s="5">
        <f aca="true" t="shared" si="17" ref="D46:I46">SUM(D28,D31,D34,D37,D40,D43)</f>
        <v>87</v>
      </c>
      <c r="E46" s="5">
        <f t="shared" si="17"/>
        <v>8721</v>
      </c>
      <c r="F46" s="5">
        <f t="shared" si="17"/>
        <v>1875</v>
      </c>
      <c r="G46" s="5">
        <f t="shared" si="17"/>
        <v>11081</v>
      </c>
      <c r="H46" s="5">
        <f t="shared" si="17"/>
        <v>622</v>
      </c>
      <c r="I46" s="11">
        <f t="shared" si="17"/>
        <v>257</v>
      </c>
      <c r="J46" s="5">
        <f t="shared" si="0"/>
        <v>23934</v>
      </c>
      <c r="K46" s="11">
        <f>SUM(K28,K31,K34,K37,K40,K43)</f>
        <v>6681</v>
      </c>
      <c r="L46" s="11">
        <f>SUM(L28,L31,L34,L37,L40,L43)</f>
        <v>17579</v>
      </c>
      <c r="M46" s="28">
        <f>SUM(K46:L46)</f>
        <v>24260</v>
      </c>
      <c r="N46" s="38">
        <f>SUM(M46,J46)</f>
        <v>48194</v>
      </c>
    </row>
    <row r="47" spans="1:14" ht="22.5" customHeight="1" thickBot="1" thickTop="1">
      <c r="A47" s="58"/>
      <c r="B47" s="24" t="s">
        <v>20</v>
      </c>
      <c r="C47" s="8">
        <f>IF(C45=0,0,IF(C46=0,0,C45/C46*100))</f>
        <v>103.40821068938808</v>
      </c>
      <c r="D47" s="8">
        <f aca="true" t="shared" si="18" ref="D47:K47">IF(D45=0,0,IF(D46=0,0,D45/D46*100))</f>
        <v>120.6896551724138</v>
      </c>
      <c r="E47" s="8">
        <f t="shared" si="18"/>
        <v>96.20456369682377</v>
      </c>
      <c r="F47" s="8">
        <f t="shared" si="18"/>
        <v>93.06666666666666</v>
      </c>
      <c r="G47" s="8">
        <f t="shared" si="18"/>
        <v>95.4606984929158</v>
      </c>
      <c r="H47" s="8">
        <f t="shared" si="18"/>
        <v>103.21543408360128</v>
      </c>
      <c r="I47" s="12">
        <f t="shared" si="18"/>
        <v>111.67315175097276</v>
      </c>
      <c r="J47" s="8">
        <f t="shared" si="18"/>
        <v>96.4402105790925</v>
      </c>
      <c r="K47" s="8">
        <f t="shared" si="18"/>
        <v>96.2730130220027</v>
      </c>
      <c r="L47" s="12">
        <f>IF(L45=0,0,IF(L46=0,0,L45/L46*100))</f>
        <v>107.74788099436827</v>
      </c>
      <c r="M47" s="8">
        <f>IF(M45=0,0,IF(M46=0,0,M45/M46*100))</f>
        <v>104.58779884583677</v>
      </c>
      <c r="N47" s="39">
        <f>IF(N45=0,0,IF(N46=0,0,N45/N46*100))</f>
        <v>100.54156119018964</v>
      </c>
    </row>
    <row r="48" spans="1:14" ht="22.5" customHeight="1" thickBot="1" thickTop="1">
      <c r="A48" s="55" t="s">
        <v>7</v>
      </c>
      <c r="B48" s="35" t="s">
        <v>30</v>
      </c>
      <c r="C48" s="36">
        <f>SUM(C24,C45)</f>
        <v>2483</v>
      </c>
      <c r="D48" s="36">
        <f aca="true" t="shared" si="19" ref="D48:I48">SUM(D24,D45)</f>
        <v>216</v>
      </c>
      <c r="E48" s="36">
        <f t="shared" si="19"/>
        <v>17301</v>
      </c>
      <c r="F48" s="36">
        <f t="shared" si="19"/>
        <v>3432</v>
      </c>
      <c r="G48" s="36">
        <f t="shared" si="19"/>
        <v>22241</v>
      </c>
      <c r="H48" s="36">
        <f t="shared" si="19"/>
        <v>1209</v>
      </c>
      <c r="I48" s="37">
        <f t="shared" si="19"/>
        <v>484</v>
      </c>
      <c r="J48" s="36">
        <f t="shared" si="0"/>
        <v>47366</v>
      </c>
      <c r="K48" s="37">
        <f>SUM(K24,K45)</f>
        <v>13382</v>
      </c>
      <c r="L48" s="37">
        <f>SUM(L24,L45)</f>
        <v>38840</v>
      </c>
      <c r="M48" s="38">
        <f>SUM(K48:L48)</f>
        <v>52222</v>
      </c>
      <c r="N48" s="38">
        <f>SUM(M48,J48)</f>
        <v>99588</v>
      </c>
    </row>
    <row r="49" spans="1:14" ht="22.5" customHeight="1" thickBot="1" thickTop="1">
      <c r="A49" s="56"/>
      <c r="B49" s="35" t="s">
        <v>29</v>
      </c>
      <c r="C49" s="36">
        <f>SUM(C25,C46)</f>
        <v>2557</v>
      </c>
      <c r="D49" s="36">
        <f aca="true" t="shared" si="20" ref="D49:I49">SUM(D25,D46)</f>
        <v>198</v>
      </c>
      <c r="E49" s="36">
        <f t="shared" si="20"/>
        <v>17901</v>
      </c>
      <c r="F49" s="36">
        <f t="shared" si="20"/>
        <v>3665</v>
      </c>
      <c r="G49" s="36">
        <f t="shared" si="20"/>
        <v>23364</v>
      </c>
      <c r="H49" s="36">
        <f t="shared" si="20"/>
        <v>1168</v>
      </c>
      <c r="I49" s="37">
        <f t="shared" si="20"/>
        <v>409</v>
      </c>
      <c r="J49" s="36">
        <f t="shared" si="0"/>
        <v>49262</v>
      </c>
      <c r="K49" s="37">
        <f>SUM(K25,K46)</f>
        <v>13908</v>
      </c>
      <c r="L49" s="37">
        <f>SUM(L25,L46)</f>
        <v>36987</v>
      </c>
      <c r="M49" s="38">
        <f>SUM(K49:L49)</f>
        <v>50895</v>
      </c>
      <c r="N49" s="38">
        <f>SUM(M49,J49)</f>
        <v>100157</v>
      </c>
    </row>
    <row r="50" spans="1:14" ht="22.5" customHeight="1" thickBot="1" thickTop="1">
      <c r="A50" s="57"/>
      <c r="B50" s="35" t="s">
        <v>20</v>
      </c>
      <c r="C50" s="39">
        <f>IF(C48=0,0,IF(C49=0,0,C48/C49*100))</f>
        <v>97.10598357450137</v>
      </c>
      <c r="D50" s="39">
        <f aca="true" t="shared" si="21" ref="D50:K50">IF(D48=0,0,IF(D49=0,0,D48/D49*100))</f>
        <v>109.09090909090908</v>
      </c>
      <c r="E50" s="39">
        <f t="shared" si="21"/>
        <v>96.6482319423496</v>
      </c>
      <c r="F50" s="39">
        <f t="shared" si="21"/>
        <v>93.64256480218282</v>
      </c>
      <c r="G50" s="39">
        <f t="shared" si="21"/>
        <v>95.1934600239685</v>
      </c>
      <c r="H50" s="39">
        <f t="shared" si="21"/>
        <v>103.51027397260273</v>
      </c>
      <c r="I50" s="39">
        <f t="shared" si="21"/>
        <v>118.33740831295843</v>
      </c>
      <c r="J50" s="39">
        <f t="shared" si="21"/>
        <v>96.15119158783646</v>
      </c>
      <c r="K50" s="39">
        <f t="shared" si="21"/>
        <v>96.2180040264596</v>
      </c>
      <c r="L50" s="40">
        <f>IF(L48=0,0,IF(L49=0,0,L48/L49*100))</f>
        <v>105.0098683321167</v>
      </c>
      <c r="M50" s="39">
        <f>IF(M48=0,0,IF(M49=0,0,M48/M49*100))</f>
        <v>102.60732881422537</v>
      </c>
      <c r="N50" s="39">
        <f>IF(N48=0,0,IF(N49=0,0,N48/N49*100))</f>
        <v>99.43189192967041</v>
      </c>
    </row>
    <row r="51" ht="14.25" thickTop="1">
      <c r="K51" s="1" t="s">
        <v>24</v>
      </c>
    </row>
  </sheetData>
  <sheetProtection/>
  <mergeCells count="24">
    <mergeCell ref="A48:A50"/>
    <mergeCell ref="A45:A47"/>
    <mergeCell ref="A30:A32"/>
    <mergeCell ref="A33:A35"/>
    <mergeCell ref="A24:A26"/>
    <mergeCell ref="A36:A38"/>
    <mergeCell ref="A39:A41"/>
    <mergeCell ref="A42:A44"/>
    <mergeCell ref="A9:A11"/>
    <mergeCell ref="A12:A14"/>
    <mergeCell ref="A15:A17"/>
    <mergeCell ref="A18:A20"/>
    <mergeCell ref="A21:A23"/>
    <mergeCell ref="A27:A29"/>
    <mergeCell ref="J4:J5"/>
    <mergeCell ref="A1:N1"/>
    <mergeCell ref="A6:A8"/>
    <mergeCell ref="A4:B5"/>
    <mergeCell ref="D4:D5"/>
    <mergeCell ref="H4:H5"/>
    <mergeCell ref="K4:K5"/>
    <mergeCell ref="L4:L5"/>
    <mergeCell ref="M4:M5"/>
    <mergeCell ref="N4:N5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stn110</dc:creator>
  <cp:keywords/>
  <dc:description/>
  <cp:lastModifiedBy>stn110</cp:lastModifiedBy>
  <cp:lastPrinted>2013-12-25T07:59:52Z</cp:lastPrinted>
  <dcterms:created xsi:type="dcterms:W3CDTF">2004-02-06T02:45:30Z</dcterms:created>
  <dcterms:modified xsi:type="dcterms:W3CDTF">2014-01-29T07:47:18Z</dcterms:modified>
  <cp:category/>
  <cp:version/>
  <cp:contentType/>
  <cp:contentStatus/>
</cp:coreProperties>
</file>